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ater Admin\Customer Correspondence\Adjustment\TEMPLATES\"/>
    </mc:Choice>
  </mc:AlternateContent>
  <xr:revisionPtr revIDLastSave="0" documentId="8_{FFE3DE0E-AA4A-4EA3-B55A-78A98F508A99}" xr6:coauthVersionLast="47" xr6:coauthVersionMax="47" xr10:uidLastSave="{00000000-0000-0000-0000-000000000000}"/>
  <bookViews>
    <workbookView xWindow="-120" yWindow="-120" windowWidth="29040" windowHeight="15525" xr2:uid="{0AC11C19-7918-47A4-AC91-07BFA20278C3}"/>
  </bookViews>
  <sheets>
    <sheet name="Bill Calculator" sheetId="1" r:id="rId1"/>
  </sheets>
  <definedNames>
    <definedName name="_xlnm.Print_Area" localSheetId="0">'Bill Calculator'!$A$1:$D$19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1" i="1"/>
  <c r="G6" i="1"/>
  <c r="G8" i="1" s="1"/>
  <c r="I10" i="1"/>
  <c r="G11" i="1" l="1"/>
  <c r="B8" i="1"/>
  <c r="D10" i="1"/>
  <c r="I11" i="1" l="1"/>
  <c r="G12" i="1"/>
  <c r="B11" i="1"/>
  <c r="B12" i="1" s="1"/>
  <c r="B13" i="1" s="1"/>
  <c r="B14" i="1" s="1"/>
  <c r="D14" i="1" s="1"/>
  <c r="I12" i="1" l="1"/>
  <c r="G13" i="1"/>
  <c r="G14" i="1" s="1"/>
  <c r="I14" i="1" s="1"/>
  <c r="D12" i="1"/>
  <c r="D13" i="1"/>
  <c r="D11" i="1"/>
  <c r="B17" i="1"/>
  <c r="I13" i="1" l="1"/>
  <c r="I17" i="1" s="1"/>
  <c r="B20" i="1" s="1"/>
  <c r="G17" i="1"/>
  <c r="D17" i="1"/>
  <c r="B19" i="1" s="1"/>
  <c r="B21" i="1" l="1"/>
</calcChain>
</file>

<file path=xl/sharedStrings.xml><?xml version="1.0" encoding="utf-8"?>
<sst xmlns="http://schemas.openxmlformats.org/spreadsheetml/2006/main" count="29" uniqueCount="17">
  <si>
    <t>Bills Rendered Feb-Sept 2023 Residential Water Bill Calculator*</t>
  </si>
  <si>
    <t>Bills Rendered after October 2023 Residential Water Bill Comparison</t>
  </si>
  <si>
    <t xml:space="preserve">For 5/8x3/4-inch Residential Meters. </t>
  </si>
  <si>
    <t xml:space="preserve">For 5/8x3/4 Residential Meters. </t>
  </si>
  <si>
    <t>*Island View/Panormaic Heights differ. See Rate Schedule</t>
  </si>
  <si>
    <t>Total Water Use (cu. Ft.)</t>
  </si>
  <si>
    <t>Basic Customer Charge</t>
  </si>
  <si>
    <t>Cu. ft.</t>
  </si>
  <si>
    <t>Rate</t>
  </si>
  <si>
    <t>Total</t>
  </si>
  <si>
    <t>Tier 1 | 0-500 cu. Ft.</t>
  </si>
  <si>
    <t>Tier 2 | 501-900 cu. Ft.</t>
  </si>
  <si>
    <t>Tier 3 |901-1600 cu. Ft.</t>
  </si>
  <si>
    <t>Tier 4 |&gt;1600 cu. Ft.</t>
  </si>
  <si>
    <t>Prior Oct 2023 Total Bill</t>
  </si>
  <si>
    <t>After Oct 2023 Total Bill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</si>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</sst>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3" borderId="0" xfId="0" applyFont="1" applyFill="1" applyProtection="1"/>
    <xf numFmtId="0" fontId="0" fillId="2" borderId="0" xfId="0" applyFill="1" applyProtection="1"/>
    <xf numFmtId="0" fontId="4" fillId="2" borderId="0" xfId="0" applyFont="1" applyFill="1" applyAlignment="1" applyProtection="1">
      <alignment wrapText="1"/>
    </xf>
    <xf numFmtId="0" fontId="4" fillId="2" borderId="5" xfId="0" applyFont="1" applyFill="1" applyBorder="1" applyProtection="1"/>
    <xf numFmtId="0" fontId="0" fillId="0" borderId="0" xfId="0" applyProtection="1"/>
    <xf numFmtId="0" fontId="4" fillId="0" borderId="15" xfId="0" applyFont="1" applyFill="1" applyBorder="1" applyProtection="1"/>
    <xf numFmtId="0" fontId="4" fillId="0" borderId="16" xfId="0" applyNumberFormat="1" applyFont="1" applyFill="1" applyBorder="1" applyProtection="1"/>
    <xf numFmtId="0" fontId="4" fillId="0" borderId="0" xfId="0" applyFont="1" applyFill="1" applyProtection="1"/>
    <xf numFmtId="0" fontId="4" fillId="0" borderId="2" xfId="0" applyFont="1" applyFill="1" applyBorder="1" applyProtection="1"/>
    <xf numFmtId="0" fontId="4" fillId="0" borderId="22" xfId="0" applyFont="1" applyFill="1" applyBorder="1" applyAlignment="1" applyProtection="1">
      <alignment horizontal="right"/>
    </xf>
    <xf numFmtId="0" fontId="4" fillId="0" borderId="21" xfId="0" applyFont="1" applyFill="1" applyBorder="1" applyAlignment="1" applyProtection="1">
      <alignment horizontal="right"/>
    </xf>
    <xf numFmtId="0" fontId="4" fillId="0" borderId="11" xfId="0" applyFont="1" applyFill="1" applyBorder="1" applyProtection="1"/>
    <xf numFmtId="0" fontId="4" fillId="0" borderId="10" xfId="0" applyFont="1" applyFill="1" applyBorder="1" applyProtection="1"/>
    <xf numFmtId="0" fontId="4" fillId="0" borderId="12" xfId="0" applyFont="1" applyFill="1" applyBorder="1" applyProtection="1"/>
    <xf numFmtId="44" fontId="4" fillId="0" borderId="3" xfId="1" applyFont="1" applyFill="1" applyBorder="1" applyProtection="1"/>
    <xf numFmtId="0" fontId="4" fillId="0" borderId="4" xfId="0" applyFont="1" applyFill="1" applyBorder="1" applyProtection="1"/>
    <xf numFmtId="0" fontId="4" fillId="0" borderId="5" xfId="0" applyFont="1" applyFill="1" applyBorder="1" applyProtection="1"/>
    <xf numFmtId="164" fontId="4" fillId="0" borderId="5" xfId="0" applyNumberFormat="1" applyFont="1" applyFill="1" applyBorder="1" applyProtection="1"/>
    <xf numFmtId="44" fontId="4" fillId="0" borderId="6" xfId="1" applyFont="1" applyFill="1" applyBorder="1" applyProtection="1"/>
    <xf numFmtId="0" fontId="4" fillId="0" borderId="7" xfId="0" applyFont="1" applyFill="1" applyBorder="1" applyProtection="1"/>
    <xf numFmtId="1" fontId="4" fillId="0" borderId="8" xfId="0" applyNumberFormat="1" applyFont="1" applyFill="1" applyBorder="1" applyProtection="1"/>
    <xf numFmtId="0" fontId="4" fillId="0" borderId="8" xfId="0" applyFont="1" applyFill="1" applyBorder="1" applyProtection="1"/>
    <xf numFmtId="44" fontId="4" fillId="0" borderId="9" xfId="1" applyFont="1" applyFill="1" applyBorder="1" applyProtection="1"/>
    <xf numFmtId="0" fontId="4" fillId="0" borderId="13" xfId="0" applyFont="1" applyFill="1" applyBorder="1" applyProtection="1"/>
    <xf numFmtId="0" fontId="4" fillId="0" borderId="14" xfId="0" applyFont="1" applyFill="1" applyBorder="1" applyProtection="1"/>
    <xf numFmtId="0" fontId="4" fillId="0" borderId="17" xfId="0" applyFont="1" applyFill="1" applyBorder="1" applyProtection="1"/>
    <xf numFmtId="0" fontId="4" fillId="0" borderId="19" xfId="0" applyFont="1" applyFill="1" applyBorder="1" applyProtection="1"/>
    <xf numFmtId="0" fontId="4" fillId="0" borderId="18" xfId="0" applyFont="1" applyFill="1" applyBorder="1" applyProtection="1"/>
    <xf numFmtId="44" fontId="4" fillId="0" borderId="20" xfId="1" applyFont="1" applyFill="1" applyBorder="1" applyProtection="1"/>
    <xf numFmtId="0" fontId="4" fillId="0" borderId="5" xfId="0" applyFont="1" applyBorder="1" applyProtection="1"/>
    <xf numFmtId="0" fontId="0" fillId="4" borderId="5" xfId="0" applyFont="1" applyFill="1" applyBorder="1" applyProtection="1"/>
    <xf numFmtId="0" fontId="0" fillId="0" borderId="0" xfId="0" applyProtection="1">
      <protection locked="0"/>
    </xf>
    <xf numFmtId="0" fontId="0" fillId="2" borderId="0" xfId="0" applyFill="1" applyAlignment="1" applyProtection="1">
      <alignment wrapText="1"/>
    </xf>
    <xf numFmtId="0" fontId="6" fillId="2" borderId="0" xfId="0" applyFont="1" applyFill="1" applyAlignment="1" applyProtection="1">
      <alignment horizontal="right" wrapText="1"/>
    </xf>
    <xf numFmtId="0" fontId="0" fillId="5" borderId="1" xfId="1" applyNumberFormat="1" applyFont="1" applyFill="1" applyBorder="1" applyProtection="1">
      <protection locked="0"/>
    </xf>
    <xf numFmtId="0" fontId="3" fillId="3" borderId="0" xfId="0" applyFont="1" applyFill="1" applyAlignment="1" applyProtection="1">
      <alignment horizontal="left" wrapText="1"/>
    </xf>
    <xf numFmtId="44" fontId="4" fillId="0" borderId="23" xfId="0" applyNumberFormat="1" applyFont="1" applyBorder="1" applyAlignment="1" applyProtection="1">
      <alignment horizontal="center"/>
    </xf>
    <xf numFmtId="44" fontId="4" fillId="0" borderId="24" xfId="0" applyNumberFormat="1" applyFont="1" applyBorder="1" applyAlignment="1" applyProtection="1">
      <alignment horizontal="center"/>
    </xf>
    <xf numFmtId="44" fontId="5" fillId="4" borderId="23" xfId="0" applyNumberFormat="1" applyFont="1" applyFill="1" applyBorder="1" applyAlignment="1" applyProtection="1">
      <alignment horizontal="center"/>
    </xf>
    <xf numFmtId="44" fontId="5" fillId="4" borderId="24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9C094-AF25-499D-B9E2-7B937178D20C}">
  <dimension ref="A1:I22"/>
  <sheetViews>
    <sheetView tabSelected="1" workbookViewId="0">
      <selection activeCell="B6" sqref="B6"/>
    </sheetView>
  </sheetViews>
  <sheetFormatPr defaultRowHeight="15"/>
  <cols>
    <col min="1" max="1" width="21.5703125" customWidth="1"/>
    <col min="2" max="2" width="10.140625" customWidth="1"/>
    <col min="3" max="3" width="6.85546875" customWidth="1"/>
    <col min="4" max="4" width="10.42578125" customWidth="1"/>
    <col min="5" max="5" width="1.42578125" customWidth="1"/>
    <col min="6" max="6" width="20.85546875" customWidth="1"/>
    <col min="7" max="7" width="8.42578125" customWidth="1"/>
    <col min="8" max="8" width="7.42578125" customWidth="1"/>
    <col min="9" max="9" width="10.140625" customWidth="1"/>
    <col min="10" max="10" width="30.5703125" customWidth="1"/>
  </cols>
  <sheetData>
    <row r="1" spans="1:9" ht="15" customHeight="1">
      <c r="A1" s="36" t="s">
        <v>0</v>
      </c>
      <c r="B1" s="36"/>
      <c r="C1" s="36"/>
      <c r="D1" s="36"/>
      <c r="E1" s="5"/>
      <c r="F1" s="36" t="s">
        <v>1</v>
      </c>
      <c r="G1" s="36"/>
      <c r="H1" s="36"/>
      <c r="I1" s="36"/>
    </row>
    <row r="2" spans="1:9" ht="30" customHeight="1">
      <c r="A2" s="36"/>
      <c r="B2" s="36"/>
      <c r="C2" s="36"/>
      <c r="D2" s="36"/>
      <c r="E2" s="5"/>
      <c r="F2" s="36"/>
      <c r="G2" s="36"/>
      <c r="H2" s="36"/>
      <c r="I2" s="36"/>
    </row>
    <row r="3" spans="1:9">
      <c r="A3" s="1" t="s">
        <v>2</v>
      </c>
      <c r="B3" s="1"/>
      <c r="C3" s="1"/>
      <c r="D3" s="1"/>
      <c r="E3" s="5"/>
      <c r="F3" s="1" t="s">
        <v>3</v>
      </c>
      <c r="G3" s="1"/>
      <c r="H3" s="1"/>
      <c r="I3" s="1"/>
    </row>
    <row r="4" spans="1:9" ht="36" customHeight="1">
      <c r="A4" s="41" t="s">
        <v>4</v>
      </c>
      <c r="B4" s="41"/>
      <c r="C4" s="41"/>
      <c r="D4" s="2"/>
      <c r="E4" s="5"/>
      <c r="F4" s="41" t="s">
        <v>4</v>
      </c>
      <c r="G4" s="41"/>
      <c r="H4" s="41"/>
      <c r="I4" s="2"/>
    </row>
    <row r="5" spans="1:9" ht="15.75" thickBot="1">
      <c r="A5" s="2"/>
      <c r="B5" s="2"/>
      <c r="C5" s="2"/>
      <c r="D5" s="2"/>
      <c r="E5" s="5"/>
      <c r="F5" s="2"/>
      <c r="G5" s="2"/>
      <c r="H5" s="2"/>
      <c r="I5" s="2"/>
    </row>
    <row r="6" spans="1:9" ht="48" customHeight="1" thickTop="1" thickBot="1">
      <c r="A6" s="33" t="s">
        <v>5</v>
      </c>
      <c r="B6" s="35"/>
      <c r="C6" s="34" t="s">
        <v>6</v>
      </c>
      <c r="D6" s="4">
        <v>47.58</v>
      </c>
      <c r="E6" s="5"/>
      <c r="F6" s="3" t="s">
        <v>5</v>
      </c>
      <c r="G6" s="4">
        <f>B6</f>
        <v>0</v>
      </c>
      <c r="H6" s="34" t="s">
        <v>6</v>
      </c>
      <c r="I6" s="4">
        <v>54.74</v>
      </c>
    </row>
    <row r="7" spans="1:9" ht="24" customHeight="1" thickTop="1">
      <c r="A7" s="5"/>
      <c r="B7" s="5"/>
      <c r="C7" s="5"/>
      <c r="D7" s="5"/>
      <c r="E7" s="5"/>
      <c r="F7" s="5"/>
      <c r="G7" s="5"/>
      <c r="H7" s="5"/>
      <c r="I7" s="5"/>
    </row>
    <row r="8" spans="1:9" ht="15.75" thickBot="1">
      <c r="A8" s="6" t="s">
        <v>5</v>
      </c>
      <c r="B8" s="7">
        <f>B6</f>
        <v>0</v>
      </c>
      <c r="C8" s="8"/>
      <c r="D8" s="8"/>
      <c r="E8" s="5"/>
      <c r="F8" s="6" t="s">
        <v>5</v>
      </c>
      <c r="G8" s="7">
        <f>G6</f>
        <v>0</v>
      </c>
      <c r="H8" s="8"/>
      <c r="I8" s="8"/>
    </row>
    <row r="9" spans="1:9" ht="16.5" thickTop="1" thickBot="1">
      <c r="A9" s="9"/>
      <c r="B9" s="10" t="s">
        <v>7</v>
      </c>
      <c r="C9" s="10" t="s">
        <v>8</v>
      </c>
      <c r="D9" s="11" t="s">
        <v>9</v>
      </c>
      <c r="E9" s="5"/>
      <c r="F9" s="9"/>
      <c r="G9" s="10" t="s">
        <v>7</v>
      </c>
      <c r="H9" s="10" t="s">
        <v>8</v>
      </c>
      <c r="I9" s="11" t="s">
        <v>9</v>
      </c>
    </row>
    <row r="10" spans="1:9">
      <c r="A10" s="12" t="s">
        <v>6</v>
      </c>
      <c r="B10" s="13"/>
      <c r="C10" s="14"/>
      <c r="D10" s="15">
        <f>D6</f>
        <v>47.58</v>
      </c>
      <c r="E10" s="5"/>
      <c r="F10" s="12" t="s">
        <v>6</v>
      </c>
      <c r="G10" s="13"/>
      <c r="H10" s="14"/>
      <c r="I10" s="15">
        <f>I6</f>
        <v>54.74</v>
      </c>
    </row>
    <row r="11" spans="1:9">
      <c r="A11" s="16" t="s">
        <v>10</v>
      </c>
      <c r="B11" s="17">
        <f>IF(B8&gt;500,500,B8)</f>
        <v>0</v>
      </c>
      <c r="C11" s="18">
        <v>4.2799999999999998E-2</v>
      </c>
      <c r="D11" s="19">
        <f>B11*C11</f>
        <v>0</v>
      </c>
      <c r="E11" s="5"/>
      <c r="F11" s="16" t="str">
        <f>A11</f>
        <v>Tier 1 | 0-500 cu. Ft.</v>
      </c>
      <c r="G11" s="17">
        <f>IF(G8&gt;500,500,G8)</f>
        <v>0</v>
      </c>
      <c r="H11" s="18">
        <v>4.9200000000000001E-2</v>
      </c>
      <c r="I11" s="19">
        <f>G11*H11</f>
        <v>0</v>
      </c>
    </row>
    <row r="12" spans="1:9">
      <c r="A12" s="16" t="s">
        <v>11</v>
      </c>
      <c r="B12" s="17">
        <f>IF(B8&gt;900,400,B8-B11)</f>
        <v>0</v>
      </c>
      <c r="C12" s="17">
        <v>4.9200000000000001E-2</v>
      </c>
      <c r="D12" s="19">
        <f>B12*C12</f>
        <v>0</v>
      </c>
      <c r="E12" s="5"/>
      <c r="F12" s="16" t="str">
        <f t="shared" ref="F12:F14" si="0">A12</f>
        <v>Tier 2 | 501-900 cu. Ft.</v>
      </c>
      <c r="G12" s="17">
        <f>IF(G8&gt;900,400,G8-G11)</f>
        <v>0</v>
      </c>
      <c r="H12" s="17">
        <v>5.6599999999999998E-2</v>
      </c>
      <c r="I12" s="19">
        <f>G12*H12</f>
        <v>0</v>
      </c>
    </row>
    <row r="13" spans="1:9">
      <c r="A13" s="16" t="s">
        <v>12</v>
      </c>
      <c r="B13" s="17">
        <f>IF(B8&gt;1600,700,B8-B12-B11)</f>
        <v>0</v>
      </c>
      <c r="C13" s="17">
        <v>5.5599999999999997E-2</v>
      </c>
      <c r="D13" s="19">
        <f>B13*C13</f>
        <v>0</v>
      </c>
      <c r="E13" s="5"/>
      <c r="F13" s="16" t="str">
        <f t="shared" si="0"/>
        <v>Tier 3 |901-1600 cu. Ft.</v>
      </c>
      <c r="G13" s="17">
        <f>IF(G8&gt;1600,700,G8-G12-G11)</f>
        <v>0</v>
      </c>
      <c r="H13" s="17">
        <v>6.3899999999999998E-2</v>
      </c>
      <c r="I13" s="19">
        <f>G13*H13</f>
        <v>0</v>
      </c>
    </row>
    <row r="14" spans="1:9">
      <c r="A14" s="20" t="s">
        <v>13</v>
      </c>
      <c r="B14" s="21">
        <f>IF(B8&gt;1600,B8-B13-B12-B11,0)</f>
        <v>0</v>
      </c>
      <c r="C14" s="22">
        <v>6.4199999999999993E-2</v>
      </c>
      <c r="D14" s="23">
        <f>B14*C14</f>
        <v>0</v>
      </c>
      <c r="E14" s="5"/>
      <c r="F14" s="16" t="str">
        <f t="shared" si="0"/>
        <v>Tier 4 |&gt;1600 cu. Ft.</v>
      </c>
      <c r="G14" s="21">
        <f>IF(G8&gt;1600,G8-G13-G12-G11,0)</f>
        <v>0</v>
      </c>
      <c r="H14" s="22">
        <v>7.3800000000000004E-2</v>
      </c>
      <c r="I14" s="23">
        <f>G14*H14</f>
        <v>0</v>
      </c>
    </row>
    <row r="15" spans="1:9">
      <c r="A15" s="24"/>
      <c r="B15" s="25"/>
      <c r="C15" s="25"/>
      <c r="D15" s="19"/>
      <c r="E15" s="5"/>
      <c r="F15" s="24"/>
      <c r="G15" s="25"/>
      <c r="H15" s="25"/>
      <c r="I15" s="19"/>
    </row>
    <row r="16" spans="1:9" ht="15.75" thickBot="1">
      <c r="A16" s="20"/>
      <c r="B16" s="22"/>
      <c r="C16" s="22"/>
      <c r="D16" s="23"/>
      <c r="E16" s="5"/>
      <c r="F16" s="20"/>
      <c r="G16" s="22"/>
      <c r="H16" s="22"/>
      <c r="I16" s="23"/>
    </row>
    <row r="17" spans="1:9" ht="15.75" thickBot="1">
      <c r="A17" s="26" t="s">
        <v>9</v>
      </c>
      <c r="B17" s="27">
        <f>SUM(B11:B16)</f>
        <v>0</v>
      </c>
      <c r="C17" s="28"/>
      <c r="D17" s="29">
        <f>SUM(D10:D14)</f>
        <v>47.58</v>
      </c>
      <c r="E17" s="5"/>
      <c r="F17" s="26" t="s">
        <v>9</v>
      </c>
      <c r="G17" s="27">
        <f>SUM(G11:G16)</f>
        <v>0</v>
      </c>
      <c r="H17" s="28"/>
      <c r="I17" s="29">
        <f>SUM(I10:I14)</f>
        <v>54.74</v>
      </c>
    </row>
    <row r="18" spans="1:9" ht="15.75" thickTop="1">
      <c r="A18" s="5"/>
      <c r="B18" s="5"/>
      <c r="C18" s="5"/>
      <c r="D18" s="5"/>
      <c r="E18" s="5"/>
      <c r="F18" s="5"/>
      <c r="G18" s="5"/>
      <c r="H18" s="5"/>
      <c r="I18" s="5"/>
    </row>
    <row r="19" spans="1:9">
      <c r="A19" s="30" t="s">
        <v>14</v>
      </c>
      <c r="B19" s="37">
        <f>D17</f>
        <v>47.58</v>
      </c>
      <c r="C19" s="38"/>
      <c r="D19" s="5"/>
      <c r="E19" s="5"/>
      <c r="F19" s="5"/>
      <c r="G19" s="5"/>
      <c r="H19" s="5"/>
      <c r="I19" s="5"/>
    </row>
    <row r="20" spans="1:9">
      <c r="A20" s="30" t="s">
        <v>15</v>
      </c>
      <c r="B20" s="37">
        <f>I17</f>
        <v>54.74</v>
      </c>
      <c r="C20" s="38"/>
      <c r="D20" s="5"/>
      <c r="E20" s="5"/>
      <c r="F20" s="5"/>
      <c r="G20" s="5"/>
      <c r="H20" s="5"/>
      <c r="I20" s="5"/>
    </row>
    <row r="21" spans="1:9" ht="18.75">
      <c r="A21" s="31" t="s">
        <v>16</v>
      </c>
      <c r="B21" s="39">
        <f>B20-B19</f>
        <v>7.1600000000000037</v>
      </c>
      <c r="C21" s="40"/>
      <c r="D21" s="5"/>
      <c r="E21" s="5"/>
      <c r="F21" s="5"/>
      <c r="G21" s="5"/>
      <c r="H21" s="5"/>
      <c r="I21" s="5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</sheetData>
  <sheetProtection algorithmName="SHA-512" hashValue="CIW++AzC44rDZu22mPr4qPYMapnaHSSRzbYZSbtv0qvat7mSNzegotlia5z5q7LZ4jFKu9vECLTjzkCUVRcIGA==" saltValue="mitUcnqXZN8EVKgJGUZFsw==" spinCount="100000" sheet="1" objects="1" scenarios="1" selectLockedCells="1"/>
  <mergeCells count="7">
    <mergeCell ref="A1:D2"/>
    <mergeCell ref="F1:I2"/>
    <mergeCell ref="B19:C19"/>
    <mergeCell ref="B20:C20"/>
    <mergeCell ref="B21:C21"/>
    <mergeCell ref="A4:C4"/>
    <mergeCell ref="F4:H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 McClain x546</dc:creator>
  <cp:keywords/>
  <dc:description/>
  <cp:lastModifiedBy/>
  <cp:revision/>
  <dcterms:created xsi:type="dcterms:W3CDTF">2022-08-02T17:58:28Z</dcterms:created>
  <dcterms:modified xsi:type="dcterms:W3CDTF">2023-08-03T23:49:22Z</dcterms:modified>
  <cp:category/>
  <cp:contentStatus/>
</cp:coreProperties>
</file>